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mira\OneDrive - CONSULAI\ISA\Disciplinas\Gestão\2018 2019\Capítulo 6 Análise\"/>
    </mc:Choice>
  </mc:AlternateContent>
  <xr:revisionPtr revIDLastSave="12" documentId="11_D2DF2D598295C6724A215E17F9125C8A85457E25" xr6:coauthVersionLast="36" xr6:coauthVersionMax="36" xr10:uidLastSave="{64EE802B-52DC-42F9-A441-63415A9F8ABE}"/>
  <bookViews>
    <workbookView xWindow="1080" yWindow="720" windowWidth="22300" windowHeight="12760" activeTab="1" xr2:uid="{00000000-000D-0000-FFFF-FFFF00000000}"/>
  </bookViews>
  <sheets>
    <sheet name="Sem impostos" sheetId="1" r:id="rId1"/>
    <sheet name="Com impostos" sheetId="5" r:id="rId2"/>
  </sheets>
  <calcPr calcId="179021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9" i="5" l="1"/>
  <c r="C17" i="5"/>
  <c r="B34" i="5"/>
  <c r="C33" i="5"/>
  <c r="C31" i="5"/>
  <c r="C30" i="5"/>
  <c r="B23" i="5"/>
  <c r="D31" i="5"/>
  <c r="E31" i="5"/>
  <c r="F31" i="5"/>
  <c r="G31" i="5"/>
  <c r="H31" i="5"/>
  <c r="I31" i="5"/>
  <c r="J31" i="5"/>
  <c r="H17" i="5"/>
  <c r="H20" i="5"/>
  <c r="H23" i="5"/>
  <c r="C20" i="5"/>
  <c r="C23" i="5"/>
  <c r="D30" i="5"/>
  <c r="D33" i="5"/>
  <c r="E30" i="5"/>
  <c r="E33" i="5"/>
  <c r="F30" i="5"/>
  <c r="F33" i="5"/>
  <c r="G30" i="5"/>
  <c r="G33" i="5"/>
  <c r="H30" i="5"/>
  <c r="H33" i="5"/>
  <c r="I30" i="5"/>
  <c r="I33" i="5"/>
  <c r="J30" i="5"/>
  <c r="J33" i="5"/>
  <c r="B33" i="5"/>
  <c r="D17" i="5"/>
  <c r="D19" i="5"/>
  <c r="D20" i="5"/>
  <c r="D23" i="5"/>
  <c r="E17" i="5"/>
  <c r="E19" i="5"/>
  <c r="E20" i="5"/>
  <c r="E23" i="5"/>
  <c r="F17" i="5"/>
  <c r="F19" i="5"/>
  <c r="F20" i="5"/>
  <c r="G17" i="5"/>
  <c r="G19" i="5"/>
  <c r="G20" i="5"/>
  <c r="G23" i="5"/>
  <c r="I17" i="5"/>
  <c r="I20" i="5"/>
  <c r="I23" i="5"/>
  <c r="J17" i="5"/>
  <c r="J20" i="5"/>
  <c r="B18" i="5"/>
  <c r="B17" i="1"/>
  <c r="C17" i="1"/>
  <c r="D17" i="1"/>
  <c r="E17" i="1"/>
  <c r="F17" i="1"/>
  <c r="G17" i="1"/>
  <c r="H17" i="1"/>
  <c r="I17" i="1"/>
  <c r="J17" i="1"/>
  <c r="B18" i="1"/>
  <c r="C33" i="1"/>
  <c r="B24" i="1"/>
  <c r="C24" i="1"/>
  <c r="D24" i="1"/>
  <c r="E24" i="1"/>
  <c r="F24" i="1"/>
  <c r="G24" i="1"/>
  <c r="H24" i="1"/>
  <c r="I24" i="1"/>
  <c r="J24" i="1"/>
  <c r="B25" i="1"/>
  <c r="J23" i="5"/>
  <c r="F23" i="5"/>
  <c r="B24" i="5"/>
</calcChain>
</file>

<file path=xl/sharedStrings.xml><?xml version="1.0" encoding="utf-8"?>
<sst xmlns="http://schemas.openxmlformats.org/spreadsheetml/2006/main" count="61" uniqueCount="32">
  <si>
    <t>Levantamentos, LDA.</t>
  </si>
  <si>
    <t>(sem impostos)</t>
  </si>
  <si>
    <t>Ano</t>
  </si>
  <si>
    <t>Custo de aquisição do serviço</t>
  </si>
  <si>
    <t>Venda do equipamento</t>
  </si>
  <si>
    <t>Custo oportunidade do operador</t>
  </si>
  <si>
    <t>Taxa de actualização</t>
  </si>
  <si>
    <t>%</t>
  </si>
  <si>
    <t>Valor Actualizado Líquido</t>
  </si>
  <si>
    <t>Cash Flow</t>
  </si>
  <si>
    <t>Manutenção da solução existente</t>
  </si>
  <si>
    <t>Efeitos dos impostos:</t>
  </si>
  <si>
    <t xml:space="preserve">   aquisição do serviço</t>
  </si>
  <si>
    <t xml:space="preserve">   venda do equipamento</t>
  </si>
  <si>
    <t>Compra do software</t>
  </si>
  <si>
    <t xml:space="preserve">   compra do software</t>
  </si>
  <si>
    <t xml:space="preserve">   custo de oportunidade do operador</t>
  </si>
  <si>
    <t>Levantamento (m.o. + deslocações)</t>
  </si>
  <si>
    <t>(com impostos)</t>
  </si>
  <si>
    <t>Aquisição do serviço</t>
  </si>
  <si>
    <t xml:space="preserve">   custo do levantamento</t>
  </si>
  <si>
    <t xml:space="preserve">   amortização do equipamento</t>
  </si>
  <si>
    <t>Ano 1</t>
  </si>
  <si>
    <t>Ano 2</t>
  </si>
  <si>
    <t>Ano 3</t>
  </si>
  <si>
    <t>Ano 4</t>
  </si>
  <si>
    <t>Ano 5</t>
  </si>
  <si>
    <t>Ano 6</t>
  </si>
  <si>
    <t>Ano 7</t>
  </si>
  <si>
    <t>Ano 8</t>
  </si>
  <si>
    <t>Nivelamentos SA</t>
  </si>
  <si>
    <t>Ano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</si>
</sst>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;[Red]\-&quot;£&quot;#,##0.00"/>
    <numFmt numFmtId="165" formatCode="#,##0_ ;[Red]\-#,##0\ "/>
  </numFmts>
  <fonts count="8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i/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quotePrefix="1" applyAlignment="1">
      <alignment horizontal="center"/>
    </xf>
    <xf numFmtId="17" fontId="0" fillId="0" borderId="0" xfId="0" applyNumberFormat="1" applyAlignment="1">
      <alignment horizontal="center"/>
    </xf>
    <xf numFmtId="0" fontId="1" fillId="0" borderId="0" xfId="0" applyFont="1"/>
    <xf numFmtId="164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  <xf numFmtId="165" fontId="3" fillId="0" borderId="0" xfId="0" applyNumberFormat="1" applyFont="1"/>
    <xf numFmtId="3" fontId="5" fillId="0" borderId="0" xfId="0" applyNumberFormat="1" applyFont="1"/>
    <xf numFmtId="3" fontId="6" fillId="0" borderId="0" xfId="0" applyNumberFormat="1" applyFont="1"/>
    <xf numFmtId="1" fontId="1" fillId="0" borderId="0" xfId="0" applyNumberFormat="1" applyFont="1"/>
    <xf numFmtId="0" fontId="7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Análise de Sensibilidade</a:t>
            </a:r>
          </a:p>
        </c:rich>
      </c:tx>
      <c:layout>
        <c:manualLayout>
          <c:xMode val="edge"/>
          <c:yMode val="edge"/>
          <c:x val="0.31099708540909099"/>
          <c:y val="3.24324752328907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385162265696"/>
          <c:y val="0.20540567647497401"/>
          <c:w val="0.80756149249874598"/>
          <c:h val="0.5972980855390700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'Sem impostos'!$B$34:$B$44</c:f>
              <c:numCache>
                <c:formatCode>0</c:formatCode>
                <c:ptCount val="11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0E-4D5A-96CD-B6CA435A70F6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'Sem impostos'!$C$34:$C$44</c:f>
              <c:numCache>
                <c:formatCode>#,##0</c:formatCode>
                <c:ptCount val="11"/>
                <c:pt idx="0">
                  <c:v>-545909.87179180537</c:v>
                </c:pt>
                <c:pt idx="1">
                  <c:v>-524622.68012144242</c:v>
                </c:pt>
                <c:pt idx="2">
                  <c:v>-504589.07452195371</c:v>
                </c:pt>
                <c:pt idx="3">
                  <c:v>-485717.6712729251</c:v>
                </c:pt>
                <c:pt idx="4">
                  <c:v>-467924.8056387495</c:v>
                </c:pt>
                <c:pt idx="5">
                  <c:v>-451133.80062382377</c:v>
                </c:pt>
                <c:pt idx="6">
                  <c:v>-435274.31191787467</c:v>
                </c:pt>
                <c:pt idx="7">
                  <c:v>-420281.74041444139</c:v>
                </c:pt>
                <c:pt idx="8">
                  <c:v>-406096.70473331603</c:v>
                </c:pt>
                <c:pt idx="9">
                  <c:v>-392664.56708954339</c:v>
                </c:pt>
                <c:pt idx="10">
                  <c:v>-379935.00664614642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0E-4D5A-96CD-B6CA435A7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7652168"/>
        <c:axId val="2117660984"/>
      </c:lineChart>
      <c:catAx>
        <c:axId val="2117652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Taxa de Actualização (%)</a:t>
                </a:r>
              </a:p>
            </c:rich>
          </c:tx>
          <c:layout>
            <c:manualLayout>
              <c:xMode val="edge"/>
              <c:yMode val="edge"/>
              <c:x val="0.42439933754721298"/>
              <c:y val="0.875676831288047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2117660984"/>
        <c:crossesAt val="-600000"/>
        <c:auto val="1"/>
        <c:lblAlgn val="ctr"/>
        <c:lblOffset val="100"/>
        <c:tickLblSkip val="1"/>
        <c:tickMarkSkip val="1"/>
        <c:noMultiLvlLbl val="0"/>
      </c:catAx>
      <c:valAx>
        <c:axId val="2117660984"/>
        <c:scaling>
          <c:orientation val="minMax"/>
          <c:max val="-3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VAL (euros)</a:t>
                </a:r>
              </a:p>
            </c:rich>
          </c:tx>
          <c:layout>
            <c:manualLayout>
              <c:xMode val="edge"/>
              <c:yMode val="edge"/>
              <c:x val="4.1237182595680599E-2"/>
              <c:y val="0.3891897027946880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2117652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" r="0.75" t="1" header="0.5" footer="0.5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376382</xdr:colOff>
      <xdr:row>30</xdr:row>
      <xdr:rowOff>34636</xdr:rowOff>
    </xdr:from>
    <xdr:to>
      <xdr:col>12</xdr:col>
      <xdr:colOff>433532</xdr:colOff>
      <xdr:row>52</xdr:row>
      <xdr:rowOff>8370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44"/>
  <sheetViews>
    <sheetView topLeftCell="A6" zoomScale="110" zoomScaleNormal="110" zoomScalePageLayoutView="110" workbookViewId="0">
      <selection activeCell="B18" sqref="B18"/>
    </sheetView>
  </sheetViews>
  <sheetFormatPr defaultColWidth="8.81640625" defaultRowHeight="12.5" x14ac:dyDescent="0.25"/>
  <cols>
    <col min="1" max="1" width="32.1796875" customWidth="1"/>
    <col min="2" max="2" width="11.6328125" bestFit="1" customWidth="1"/>
  </cols>
  <sheetData>
    <row r="2" spans="1:13" ht="18" x14ac:dyDescent="0.4">
      <c r="A2" s="12" t="s">
        <v>30</v>
      </c>
    </row>
    <row r="4" spans="1:13" ht="13" x14ac:dyDescent="0.3">
      <c r="A4" s="3" t="s">
        <v>6</v>
      </c>
      <c r="B4" s="3">
        <v>10</v>
      </c>
      <c r="C4" s="3" t="s">
        <v>7</v>
      </c>
    </row>
    <row r="6" spans="1:13" ht="13" x14ac:dyDescent="0.3">
      <c r="A6" s="3" t="s">
        <v>0</v>
      </c>
      <c r="B6" s="3" t="s">
        <v>1</v>
      </c>
    </row>
    <row r="8" spans="1:13" ht="13" x14ac:dyDescent="0.3">
      <c r="A8" s="3" t="s">
        <v>2</v>
      </c>
      <c r="B8" s="13" t="s">
        <v>31</v>
      </c>
      <c r="C8" s="13" t="s">
        <v>22</v>
      </c>
      <c r="D8" s="13" t="s">
        <v>23</v>
      </c>
      <c r="E8" s="13" t="s">
        <v>24</v>
      </c>
      <c r="F8" s="13" t="s">
        <v>25</v>
      </c>
      <c r="G8" s="13" t="s">
        <v>26</v>
      </c>
      <c r="H8" s="13" t="s">
        <v>27</v>
      </c>
      <c r="I8" s="13" t="s">
        <v>28</v>
      </c>
      <c r="J8" s="13" t="s">
        <v>29</v>
      </c>
      <c r="K8" s="1"/>
      <c r="L8" s="2"/>
      <c r="M8" s="1"/>
    </row>
    <row r="9" spans="1:13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2"/>
      <c r="M9" s="1"/>
    </row>
    <row r="10" spans="1:13" ht="13" x14ac:dyDescent="0.3">
      <c r="A10" s="6" t="s">
        <v>19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2"/>
      <c r="M10" s="1"/>
    </row>
    <row r="12" spans="1:13" x14ac:dyDescent="0.25">
      <c r="A12" t="s">
        <v>3</v>
      </c>
      <c r="C12">
        <v>-83000</v>
      </c>
      <c r="D12">
        <v>-83000</v>
      </c>
      <c r="E12">
        <v>-83000</v>
      </c>
      <c r="F12">
        <v>-83000</v>
      </c>
      <c r="G12">
        <v>-83000</v>
      </c>
      <c r="H12">
        <v>-83000</v>
      </c>
      <c r="I12">
        <v>-83000</v>
      </c>
      <c r="J12">
        <v>-83000</v>
      </c>
    </row>
    <row r="13" spans="1:13" x14ac:dyDescent="0.25">
      <c r="A13" t="s">
        <v>4</v>
      </c>
      <c r="B13">
        <v>5000</v>
      </c>
    </row>
    <row r="14" spans="1:13" x14ac:dyDescent="0.25">
      <c r="A14" t="s">
        <v>14</v>
      </c>
      <c r="B14">
        <v>-8000</v>
      </c>
    </row>
    <row r="15" spans="1:13" x14ac:dyDescent="0.25">
      <c r="A15" t="s">
        <v>5</v>
      </c>
      <c r="C15">
        <v>-1000</v>
      </c>
      <c r="D15">
        <v>-1000</v>
      </c>
      <c r="E15">
        <v>-1000</v>
      </c>
      <c r="F15">
        <v>-1000</v>
      </c>
      <c r="G15">
        <v>-1000</v>
      </c>
      <c r="H15">
        <v>-1000</v>
      </c>
      <c r="I15">
        <v>-1000</v>
      </c>
      <c r="J15">
        <v>-1000</v>
      </c>
    </row>
    <row r="17" spans="1:13" ht="13" x14ac:dyDescent="0.3">
      <c r="A17" s="3" t="s">
        <v>9</v>
      </c>
      <c r="B17" s="3">
        <f t="shared" ref="B17:J17" si="0">SUM(B12:B15)</f>
        <v>-3000</v>
      </c>
      <c r="C17" s="3">
        <f t="shared" si="0"/>
        <v>-84000</v>
      </c>
      <c r="D17" s="3">
        <f t="shared" si="0"/>
        <v>-84000</v>
      </c>
      <c r="E17" s="3">
        <f t="shared" si="0"/>
        <v>-84000</v>
      </c>
      <c r="F17" s="3">
        <f t="shared" si="0"/>
        <v>-84000</v>
      </c>
      <c r="G17" s="3">
        <f t="shared" si="0"/>
        <v>-84000</v>
      </c>
      <c r="H17" s="3">
        <f t="shared" si="0"/>
        <v>-84000</v>
      </c>
      <c r="I17" s="3">
        <f t="shared" si="0"/>
        <v>-84000</v>
      </c>
      <c r="J17" s="3">
        <f t="shared" si="0"/>
        <v>-84000</v>
      </c>
      <c r="K17" s="3"/>
      <c r="L17" s="3"/>
      <c r="M17" s="3"/>
    </row>
    <row r="18" spans="1:13" ht="13" x14ac:dyDescent="0.3">
      <c r="A18" s="3" t="s">
        <v>8</v>
      </c>
      <c r="B18" s="8">
        <f>+B17+NPV(B4/100,C17:K17)</f>
        <v>-451133.80062382377</v>
      </c>
    </row>
    <row r="20" spans="1:13" ht="13" x14ac:dyDescent="0.3">
      <c r="A20" s="6" t="s">
        <v>10</v>
      </c>
    </row>
    <row r="22" spans="1:13" x14ac:dyDescent="0.25">
      <c r="A22" t="s">
        <v>17</v>
      </c>
      <c r="C22">
        <v>-90000</v>
      </c>
      <c r="D22">
        <v>-90000</v>
      </c>
      <c r="E22">
        <v>-90000</v>
      </c>
      <c r="F22">
        <v>-90000</v>
      </c>
      <c r="G22">
        <v>-90000</v>
      </c>
      <c r="H22">
        <v>-90000</v>
      </c>
      <c r="I22">
        <v>-90000</v>
      </c>
      <c r="J22">
        <v>-90000</v>
      </c>
    </row>
    <row r="24" spans="1:13" ht="13" x14ac:dyDescent="0.3">
      <c r="A24" s="3" t="s">
        <v>9</v>
      </c>
      <c r="B24" s="3">
        <f t="shared" ref="B24:J24" si="1">SUM(B22:B22)</f>
        <v>0</v>
      </c>
      <c r="C24" s="3">
        <f t="shared" si="1"/>
        <v>-90000</v>
      </c>
      <c r="D24" s="3">
        <f t="shared" si="1"/>
        <v>-90000</v>
      </c>
      <c r="E24" s="3">
        <f t="shared" si="1"/>
        <v>-90000</v>
      </c>
      <c r="F24" s="3">
        <f t="shared" si="1"/>
        <v>-90000</v>
      </c>
      <c r="G24" s="3">
        <f t="shared" si="1"/>
        <v>-90000</v>
      </c>
      <c r="H24" s="3">
        <f t="shared" si="1"/>
        <v>-90000</v>
      </c>
      <c r="I24" s="3">
        <f t="shared" si="1"/>
        <v>-90000</v>
      </c>
      <c r="J24" s="3">
        <f t="shared" si="1"/>
        <v>-90000</v>
      </c>
      <c r="K24" s="3"/>
      <c r="L24" s="3"/>
      <c r="M24" s="3"/>
    </row>
    <row r="25" spans="1:13" ht="13" x14ac:dyDescent="0.3">
      <c r="A25" s="3" t="s">
        <v>8</v>
      </c>
      <c r="B25" s="8">
        <f>+B24+NPV(B4/100,C24:K24)</f>
        <v>-480143.35781123984</v>
      </c>
    </row>
    <row r="31" spans="1:13" x14ac:dyDescent="0.25">
      <c r="A31" s="7"/>
    </row>
    <row r="32" spans="1:13" x14ac:dyDescent="0.25">
      <c r="A32" s="7"/>
    </row>
    <row r="33" spans="1:3" ht="13" x14ac:dyDescent="0.3">
      <c r="A33" s="7"/>
      <c r="C33" s="9">
        <f>B18</f>
        <v>-451133.80062382377</v>
      </c>
    </row>
    <row r="34" spans="1:3" ht="13" x14ac:dyDescent="0.3">
      <c r="A34" s="7"/>
      <c r="B34" s="11">
        <v>5</v>
      </c>
      <c r="C34" s="10">
        <f t="dataTable" ref="C34:C44" dt2D="0" dtr="0" r1="B4"/>
        <v>-545909.87179180537</v>
      </c>
    </row>
    <row r="35" spans="1:3" ht="13" x14ac:dyDescent="0.3">
      <c r="A35" s="7"/>
      <c r="B35" s="11">
        <v>6</v>
      </c>
      <c r="C35" s="10">
        <v>-524622.68012144242</v>
      </c>
    </row>
    <row r="36" spans="1:3" ht="13" x14ac:dyDescent="0.3">
      <c r="A36" s="7"/>
      <c r="B36" s="11">
        <v>7</v>
      </c>
      <c r="C36" s="10">
        <v>-504589.07452195371</v>
      </c>
    </row>
    <row r="37" spans="1:3" ht="13" x14ac:dyDescent="0.3">
      <c r="B37" s="11">
        <v>8</v>
      </c>
      <c r="C37" s="10">
        <v>-485717.6712729251</v>
      </c>
    </row>
    <row r="38" spans="1:3" ht="13" x14ac:dyDescent="0.3">
      <c r="B38" s="11">
        <v>9</v>
      </c>
      <c r="C38" s="10">
        <v>-467924.8056387495</v>
      </c>
    </row>
    <row r="39" spans="1:3" ht="13" x14ac:dyDescent="0.3">
      <c r="B39" s="11">
        <v>10</v>
      </c>
      <c r="C39" s="10">
        <v>-451133.80062382377</v>
      </c>
    </row>
    <row r="40" spans="1:3" ht="13" x14ac:dyDescent="0.3">
      <c r="B40" s="11">
        <v>11</v>
      </c>
      <c r="C40" s="10">
        <v>-435274.31191787467</v>
      </c>
    </row>
    <row r="41" spans="1:3" ht="13" x14ac:dyDescent="0.3">
      <c r="B41" s="11">
        <v>12</v>
      </c>
      <c r="C41" s="10">
        <v>-420281.74041444139</v>
      </c>
    </row>
    <row r="42" spans="1:3" ht="13" x14ac:dyDescent="0.3">
      <c r="B42" s="11">
        <v>13</v>
      </c>
      <c r="C42" s="10">
        <v>-406096.70473331603</v>
      </c>
    </row>
    <row r="43" spans="1:3" ht="13" x14ac:dyDescent="0.3">
      <c r="B43" s="11">
        <v>14</v>
      </c>
      <c r="C43" s="10">
        <v>-392664.56708954339</v>
      </c>
    </row>
    <row r="44" spans="1:3" ht="13" x14ac:dyDescent="0.3">
      <c r="B44" s="11">
        <v>15</v>
      </c>
      <c r="C44" s="10">
        <v>-379935.00664614642</v>
      </c>
    </row>
  </sheetData>
  <phoneticPr fontId="0" type="noConversion"/>
  <pageMargins left="0.75" right="0.75" top="1" bottom="1" header="0.5" footer="0.5"/>
  <pageSetup paperSize="9" orientation="landscape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41"/>
  <sheetViews>
    <sheetView tabSelected="1" topLeftCell="A4" zoomScale="125" zoomScaleNormal="125" zoomScalePageLayoutView="125" workbookViewId="0">
      <selection activeCell="C19" sqref="C19"/>
    </sheetView>
  </sheetViews>
  <sheetFormatPr defaultColWidth="8.81640625" defaultRowHeight="12.5" x14ac:dyDescent="0.25"/>
  <cols>
    <col min="1" max="1" width="32.1796875" customWidth="1"/>
    <col min="2" max="2" width="11.6328125" bestFit="1" customWidth="1"/>
  </cols>
  <sheetData>
    <row r="2" spans="1:13" ht="18" x14ac:dyDescent="0.4">
      <c r="A2" s="12" t="s">
        <v>30</v>
      </c>
    </row>
    <row r="4" spans="1:13" ht="13" x14ac:dyDescent="0.3">
      <c r="A4" s="3" t="s">
        <v>6</v>
      </c>
      <c r="B4" s="3">
        <v>10</v>
      </c>
      <c r="C4" s="3" t="s">
        <v>7</v>
      </c>
    </row>
    <row r="6" spans="1:13" ht="13" x14ac:dyDescent="0.3">
      <c r="A6" s="3" t="s">
        <v>0</v>
      </c>
      <c r="B6" s="3" t="s">
        <v>18</v>
      </c>
    </row>
    <row r="8" spans="1:13" ht="13" x14ac:dyDescent="0.3">
      <c r="A8" s="3" t="s">
        <v>2</v>
      </c>
      <c r="B8" s="13" t="s">
        <v>31</v>
      </c>
      <c r="C8" s="13" t="s">
        <v>22</v>
      </c>
      <c r="D8" s="13" t="s">
        <v>23</v>
      </c>
      <c r="E8" s="13" t="s">
        <v>24</v>
      </c>
      <c r="F8" s="13" t="s">
        <v>25</v>
      </c>
      <c r="G8" s="13" t="s">
        <v>26</v>
      </c>
      <c r="H8" s="13" t="s">
        <v>27</v>
      </c>
      <c r="I8" s="13" t="s">
        <v>28</v>
      </c>
      <c r="J8" s="13" t="s">
        <v>29</v>
      </c>
      <c r="K8" s="1"/>
      <c r="L8" s="2"/>
      <c r="M8" s="1"/>
    </row>
    <row r="9" spans="1:13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2"/>
      <c r="M9" s="1"/>
    </row>
    <row r="10" spans="1:13" ht="13" x14ac:dyDescent="0.3">
      <c r="A10" s="6" t="s">
        <v>19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2"/>
      <c r="M10" s="1"/>
    </row>
    <row r="12" spans="1:13" x14ac:dyDescent="0.25">
      <c r="A12" t="s">
        <v>3</v>
      </c>
      <c r="C12">
        <v>-83000</v>
      </c>
      <c r="D12">
        <v>-83000</v>
      </c>
      <c r="E12">
        <v>-83000</v>
      </c>
      <c r="F12">
        <v>-83000</v>
      </c>
      <c r="G12">
        <v>-83000</v>
      </c>
      <c r="H12">
        <v>-83000</v>
      </c>
      <c r="I12">
        <v>-83000</v>
      </c>
      <c r="J12">
        <v>-83000</v>
      </c>
    </row>
    <row r="13" spans="1:13" x14ac:dyDescent="0.25">
      <c r="A13" t="s">
        <v>4</v>
      </c>
      <c r="B13">
        <v>5000</v>
      </c>
    </row>
    <row r="14" spans="1:13" x14ac:dyDescent="0.25">
      <c r="A14" t="s">
        <v>14</v>
      </c>
      <c r="B14">
        <v>-8000</v>
      </c>
    </row>
    <row r="15" spans="1:13" x14ac:dyDescent="0.25">
      <c r="A15" t="s">
        <v>5</v>
      </c>
      <c r="C15">
        <v>-1000</v>
      </c>
      <c r="D15">
        <v>-1000</v>
      </c>
      <c r="E15">
        <v>-1000</v>
      </c>
      <c r="F15">
        <v>-1000</v>
      </c>
      <c r="G15">
        <v>-1000</v>
      </c>
      <c r="H15">
        <v>-1000</v>
      </c>
      <c r="I15">
        <v>-1000</v>
      </c>
      <c r="J15">
        <v>-1000</v>
      </c>
    </row>
    <row r="16" spans="1:13" ht="13" x14ac:dyDescent="0.3">
      <c r="A16" s="5" t="s">
        <v>11</v>
      </c>
    </row>
    <row r="17" spans="1:13" ht="13" x14ac:dyDescent="0.3">
      <c r="A17" s="5" t="s">
        <v>12</v>
      </c>
      <c r="C17">
        <f>-C12*0.35</f>
        <v>29049.999999999996</v>
      </c>
      <c r="D17">
        <f t="shared" ref="D17:J17" si="0">-D12*0.35</f>
        <v>29049.999999999996</v>
      </c>
      <c r="E17">
        <f t="shared" si="0"/>
        <v>29049.999999999996</v>
      </c>
      <c r="F17">
        <f t="shared" si="0"/>
        <v>29049.999999999996</v>
      </c>
      <c r="G17">
        <f t="shared" si="0"/>
        <v>29049.999999999996</v>
      </c>
      <c r="H17">
        <f t="shared" si="0"/>
        <v>29049.999999999996</v>
      </c>
      <c r="I17">
        <f t="shared" si="0"/>
        <v>29049.999999999996</v>
      </c>
      <c r="J17">
        <f t="shared" si="0"/>
        <v>29049.999999999996</v>
      </c>
    </row>
    <row r="18" spans="1:13" ht="13" x14ac:dyDescent="0.3">
      <c r="A18" s="5" t="s">
        <v>13</v>
      </c>
      <c r="B18">
        <f>0.35*(40000-5000)</f>
        <v>12250</v>
      </c>
    </row>
    <row r="19" spans="1:13" ht="13" x14ac:dyDescent="0.3">
      <c r="A19" s="5" t="s">
        <v>15</v>
      </c>
      <c r="C19">
        <f>-$B14*0.35/5</f>
        <v>560</v>
      </c>
      <c r="D19">
        <f>-$B14*0.35/5</f>
        <v>560</v>
      </c>
      <c r="E19">
        <f>-$B14*0.35/5</f>
        <v>560</v>
      </c>
      <c r="F19">
        <f>-$B14*0.35/5</f>
        <v>560</v>
      </c>
      <c r="G19">
        <f>-$B14*0.35/5</f>
        <v>560</v>
      </c>
    </row>
    <row r="20" spans="1:13" ht="13" x14ac:dyDescent="0.3">
      <c r="A20" s="5" t="s">
        <v>16</v>
      </c>
      <c r="C20">
        <f>-C15*0.35</f>
        <v>350</v>
      </c>
      <c r="D20">
        <f t="shared" ref="D20:J20" si="1">-D15*0.35</f>
        <v>350</v>
      </c>
      <c r="E20">
        <f t="shared" si="1"/>
        <v>350</v>
      </c>
      <c r="F20">
        <f t="shared" si="1"/>
        <v>350</v>
      </c>
      <c r="G20">
        <f t="shared" si="1"/>
        <v>350</v>
      </c>
      <c r="H20">
        <f t="shared" si="1"/>
        <v>350</v>
      </c>
      <c r="I20">
        <f t="shared" si="1"/>
        <v>350</v>
      </c>
      <c r="J20">
        <f t="shared" si="1"/>
        <v>350</v>
      </c>
    </row>
    <row r="21" spans="1:13" ht="13" x14ac:dyDescent="0.3">
      <c r="A21" s="5" t="s">
        <v>21</v>
      </c>
      <c r="B21">
        <v>1750</v>
      </c>
    </row>
    <row r="23" spans="1:13" ht="13" x14ac:dyDescent="0.3">
      <c r="A23" s="3" t="s">
        <v>9</v>
      </c>
      <c r="B23" s="3">
        <f>SUM(B12:B21)</f>
        <v>11000</v>
      </c>
      <c r="C23" s="3">
        <f>SUM(C12:C20)</f>
        <v>-54040</v>
      </c>
      <c r="D23" s="3">
        <f t="shared" ref="D23:J23" si="2">SUM(D12:D20)</f>
        <v>-54040</v>
      </c>
      <c r="E23" s="3">
        <f t="shared" si="2"/>
        <v>-54040</v>
      </c>
      <c r="F23" s="3">
        <f t="shared" si="2"/>
        <v>-54040</v>
      </c>
      <c r="G23" s="3">
        <f t="shared" si="2"/>
        <v>-54040</v>
      </c>
      <c r="H23" s="3">
        <f>SUM(H12:H20)</f>
        <v>-54600</v>
      </c>
      <c r="I23" s="3">
        <f t="shared" si="2"/>
        <v>-54600</v>
      </c>
      <c r="J23" s="3">
        <f t="shared" si="2"/>
        <v>-54600</v>
      </c>
      <c r="K23" s="3"/>
      <c r="L23" s="3"/>
      <c r="M23" s="3"/>
    </row>
    <row r="24" spans="1:13" ht="13" x14ac:dyDescent="0.3">
      <c r="A24" s="3" t="s">
        <v>8</v>
      </c>
      <c r="B24" s="8">
        <f>+B23+NPV(B4/100,C23:K23)</f>
        <v>-278164.1298146167</v>
      </c>
    </row>
    <row r="26" spans="1:13" ht="13" x14ac:dyDescent="0.3">
      <c r="A26" s="6" t="s">
        <v>10</v>
      </c>
    </row>
    <row r="28" spans="1:13" x14ac:dyDescent="0.25">
      <c r="A28" t="s">
        <v>17</v>
      </c>
      <c r="C28">
        <v>-90000</v>
      </c>
      <c r="D28">
        <v>-90000</v>
      </c>
      <c r="E28">
        <v>-90000</v>
      </c>
      <c r="F28">
        <v>-90000</v>
      </c>
      <c r="G28">
        <v>-90000</v>
      </c>
      <c r="H28">
        <v>-90000</v>
      </c>
      <c r="I28">
        <v>-90000</v>
      </c>
      <c r="J28">
        <v>-90000</v>
      </c>
    </row>
    <row r="29" spans="1:13" ht="13" x14ac:dyDescent="0.3">
      <c r="A29" s="5" t="s">
        <v>11</v>
      </c>
    </row>
    <row r="30" spans="1:13" ht="13" x14ac:dyDescent="0.3">
      <c r="A30" s="5" t="s">
        <v>20</v>
      </c>
      <c r="C30">
        <f>-C28*0.35</f>
        <v>31499.999999999996</v>
      </c>
      <c r="D30">
        <f t="shared" ref="D30:J30" si="3">-D28*0.35</f>
        <v>31499.999999999996</v>
      </c>
      <c r="E30">
        <f t="shared" si="3"/>
        <v>31499.999999999996</v>
      </c>
      <c r="F30">
        <f t="shared" si="3"/>
        <v>31499.999999999996</v>
      </c>
      <c r="G30">
        <f t="shared" si="3"/>
        <v>31499.999999999996</v>
      </c>
      <c r="H30">
        <f t="shared" si="3"/>
        <v>31499.999999999996</v>
      </c>
      <c r="I30">
        <f t="shared" si="3"/>
        <v>31499.999999999996</v>
      </c>
      <c r="J30">
        <f t="shared" si="3"/>
        <v>31499.999999999996</v>
      </c>
    </row>
    <row r="31" spans="1:13" ht="13" x14ac:dyDescent="0.3">
      <c r="A31" s="5" t="s">
        <v>21</v>
      </c>
      <c r="B31">
        <v>1750</v>
      </c>
      <c r="C31">
        <f>0.35*45000/9</f>
        <v>1749.9999999999998</v>
      </c>
      <c r="D31">
        <f t="shared" ref="D31:J31" si="4">0.35*45000/9</f>
        <v>1749.9999999999998</v>
      </c>
      <c r="E31">
        <f t="shared" si="4"/>
        <v>1749.9999999999998</v>
      </c>
      <c r="F31">
        <f t="shared" si="4"/>
        <v>1749.9999999999998</v>
      </c>
      <c r="G31">
        <f t="shared" si="4"/>
        <v>1749.9999999999998</v>
      </c>
      <c r="H31">
        <f t="shared" si="4"/>
        <v>1749.9999999999998</v>
      </c>
      <c r="I31">
        <f t="shared" si="4"/>
        <v>1749.9999999999998</v>
      </c>
      <c r="J31">
        <f t="shared" si="4"/>
        <v>1749.9999999999998</v>
      </c>
    </row>
    <row r="33" spans="1:13" ht="13" x14ac:dyDescent="0.3">
      <c r="A33" s="3" t="s">
        <v>9</v>
      </c>
      <c r="B33" s="3">
        <f>SUM(B28:B31)</f>
        <v>1750</v>
      </c>
      <c r="C33" s="3">
        <f>SUM(C28:C31)</f>
        <v>-56750</v>
      </c>
      <c r="D33" s="3">
        <f t="shared" ref="C33:J33" si="5">SUM(D28:D31)</f>
        <v>-56750</v>
      </c>
      <c r="E33" s="3">
        <f t="shared" si="5"/>
        <v>-56750</v>
      </c>
      <c r="F33" s="3">
        <f t="shared" si="5"/>
        <v>-56750</v>
      </c>
      <c r="G33" s="3">
        <f t="shared" si="5"/>
        <v>-56750</v>
      </c>
      <c r="H33" s="3">
        <f t="shared" si="5"/>
        <v>-56750</v>
      </c>
      <c r="I33" s="3">
        <f t="shared" si="5"/>
        <v>-56750</v>
      </c>
      <c r="J33" s="3">
        <f t="shared" si="5"/>
        <v>-56750</v>
      </c>
      <c r="K33" s="3"/>
      <c r="L33" s="3"/>
      <c r="M33" s="3"/>
    </row>
    <row r="34" spans="1:13" ht="13" x14ac:dyDescent="0.3">
      <c r="A34" s="3" t="s">
        <v>8</v>
      </c>
      <c r="B34" s="8">
        <f>+B33+NPV(B4/100,C33:K33)</f>
        <v>-301007.06173097616</v>
      </c>
    </row>
    <row r="36" spans="1:13" x14ac:dyDescent="0.25">
      <c r="A36" s="7"/>
    </row>
    <row r="37" spans="1:13" x14ac:dyDescent="0.25">
      <c r="A37" s="7"/>
    </row>
    <row r="38" spans="1:13" x14ac:dyDescent="0.25">
      <c r="A38" s="7"/>
      <c r="B38" s="4"/>
    </row>
    <row r="39" spans="1:13" x14ac:dyDescent="0.25">
      <c r="A39" s="7"/>
      <c r="B39" s="4"/>
    </row>
    <row r="40" spans="1:13" x14ac:dyDescent="0.25">
      <c r="A40" s="7"/>
    </row>
    <row r="41" spans="1:13" x14ac:dyDescent="0.25">
      <c r="A41" s="7"/>
    </row>
  </sheetData>
  <phoneticPr fontId="0" type="noConversion"/>
  <pageMargins left="0.75" right="0.75" top="1" bottom="1" header="0.5" footer="0.5"/>
  <pageSetup paperSize="9" orientation="portrait" horizontalDpi="1200" verticalDpi="12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Sem impostos</vt:lpstr>
      <vt:lpstr>Com impostos</vt:lpstr>
    </vt:vector>
  </TitlesOfParts>
  <Company>London Business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London Business School</dc:creator>
  <cp:lastModifiedBy>Luis Mira</cp:lastModifiedBy>
  <cp:lastPrinted>1999-04-24T13:13:07Z</cp:lastPrinted>
  <dcterms:created xsi:type="dcterms:W3CDTF">1999-04-19T13:46:18Z</dcterms:created>
  <dcterms:modified xsi:type="dcterms:W3CDTF">2018-10-25T15:23:30Z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163157598</vt:i4>
  </property>
  <property fmtid="{D5CDD505-2E9C-101B-9397-08002B2CF9AE}" pid="3" name="_EmailSubject">
    <vt:lpwstr>Not bananas</vt:lpwstr>
  </property>
  <property fmtid="{D5CDD505-2E9C-101B-9397-08002B2CF9AE}" pid="4" name="_AuthorEmail">
    <vt:lpwstr>joe.schorge@invensys.com</vt:lpwstr>
  </property>
  <property fmtid="{D5CDD505-2E9C-101B-9397-08002B2CF9AE}" pid="5" name="_AuthorEmailDisplayName">
    <vt:lpwstr>Schorge, Joe</vt:lpwstr>
  </property>
  <property fmtid="{D5CDD505-2E9C-101B-9397-08002B2CF9AE}" pid="6" name="_ReviewingToolsShownOnce">
    <vt:lpwstr/>
  </property>
</Properties>
</file>